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135" windowHeight="7620"/>
  </bookViews>
  <sheets>
    <sheet name="CDRatio" sheetId="1" r:id="rId1"/>
  </sheets>
  <calcPr calcId="124519"/>
</workbook>
</file>

<file path=xl/calcChain.xml><?xml version="1.0" encoding="utf-8"?>
<calcChain xmlns="http://schemas.openxmlformats.org/spreadsheetml/2006/main">
  <c r="O49" i="1"/>
  <c r="O47"/>
  <c r="O45"/>
  <c r="O43"/>
  <c r="O41"/>
  <c r="O39"/>
  <c r="O37"/>
  <c r="O35"/>
  <c r="O33"/>
  <c r="O31"/>
  <c r="O29"/>
  <c r="O27"/>
  <c r="O26"/>
  <c r="O25"/>
  <c r="O24"/>
  <c r="O21"/>
  <c r="O9"/>
  <c r="N50"/>
  <c r="O50" s="1"/>
  <c r="N49"/>
  <c r="N48"/>
  <c r="O48" s="1"/>
  <c r="N47"/>
  <c r="N46"/>
  <c r="O46" s="1"/>
  <c r="N45"/>
  <c r="N43"/>
  <c r="N42"/>
  <c r="O42" s="1"/>
  <c r="N41"/>
  <c r="N40"/>
  <c r="O40" s="1"/>
  <c r="N39"/>
  <c r="N38"/>
  <c r="O38" s="1"/>
  <c r="N37"/>
  <c r="N36"/>
  <c r="O36" s="1"/>
  <c r="N35"/>
  <c r="N34"/>
  <c r="O34" s="1"/>
  <c r="N33"/>
  <c r="N32"/>
  <c r="O32" s="1"/>
  <c r="N31"/>
  <c r="N30"/>
  <c r="O30" s="1"/>
  <c r="N29"/>
  <c r="N27"/>
  <c r="N26"/>
  <c r="N25"/>
  <c r="N24"/>
  <c r="N23"/>
  <c r="O23" s="1"/>
  <c r="N21"/>
  <c r="N20"/>
  <c r="O20" s="1"/>
  <c r="N19"/>
  <c r="O19" s="1"/>
  <c r="N18"/>
  <c r="O18" s="1"/>
  <c r="N17"/>
  <c r="O17" s="1"/>
  <c r="N16"/>
  <c r="O16" s="1"/>
  <c r="N15"/>
  <c r="O15" s="1"/>
  <c r="N14"/>
  <c r="O14" s="1"/>
  <c r="N13"/>
  <c r="O13" s="1"/>
  <c r="N12"/>
  <c r="O12" s="1"/>
  <c r="N10"/>
  <c r="O10" s="1"/>
  <c r="N9"/>
  <c r="N8"/>
  <c r="O8" s="1"/>
  <c r="M44"/>
  <c r="N44" s="1"/>
  <c r="O44" s="1"/>
  <c r="M11"/>
  <c r="N11" s="1"/>
  <c r="O11" s="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G28"/>
  <c r="G51" s="1"/>
  <c r="G53" s="1"/>
  <c r="F28"/>
  <c r="F51" s="1"/>
  <c r="F53" s="1"/>
  <c r="G22"/>
  <c r="F22"/>
  <c r="G11"/>
  <c r="F11"/>
  <c r="G8"/>
  <c r="K51"/>
  <c r="J51"/>
  <c r="I51"/>
  <c r="H51"/>
  <c r="E51"/>
  <c r="D51"/>
  <c r="C51"/>
  <c r="C53" s="1"/>
  <c r="J53"/>
  <c r="I53"/>
  <c r="H53"/>
  <c r="E53"/>
  <c r="D53"/>
  <c r="N52"/>
  <c r="M22" l="1"/>
  <c r="L51"/>
  <c r="K53"/>
  <c r="L53" s="1"/>
  <c r="N22" l="1"/>
  <c r="O22" s="1"/>
  <c r="M28"/>
  <c r="N28" l="1"/>
  <c r="O28" s="1"/>
  <c r="M51"/>
  <c r="M53" l="1"/>
  <c r="N51"/>
  <c r="O51" l="1"/>
  <c r="N53"/>
  <c r="O53" s="1"/>
</calcChain>
</file>

<file path=xl/sharedStrings.xml><?xml version="1.0" encoding="utf-8"?>
<sst xmlns="http://schemas.openxmlformats.org/spreadsheetml/2006/main" count="68" uniqueCount="64">
  <si>
    <t xml:space="preserve"> </t>
  </si>
  <si>
    <t>Deposits</t>
  </si>
  <si>
    <t>Advances</t>
  </si>
  <si>
    <t>SR.</t>
  </si>
  <si>
    <t>Branch</t>
  </si>
  <si>
    <t>Rural</t>
  </si>
  <si>
    <t>Semi-Urban</t>
  </si>
  <si>
    <t xml:space="preserve">Urban </t>
  </si>
  <si>
    <t>Total</t>
  </si>
  <si>
    <t>CD Ratio</t>
  </si>
  <si>
    <t>STATE BANK OF INDIA</t>
  </si>
  <si>
    <t>PUNJAB NATIONAL BANK</t>
  </si>
  <si>
    <t>BANK OF BARODA</t>
  </si>
  <si>
    <t>Total Lead Banks</t>
  </si>
  <si>
    <t>UNION BANK OF INDIA</t>
  </si>
  <si>
    <t>CANARA BANK</t>
  </si>
  <si>
    <t>CENTRAL BANK OF INDIA</t>
  </si>
  <si>
    <t>PUNJAB AND SIND BANK</t>
  </si>
  <si>
    <t>UCO BANK</t>
  </si>
  <si>
    <t>INDIAN OVERSEAS BANK</t>
  </si>
  <si>
    <t>BANK OF INDIA</t>
  </si>
  <si>
    <t>INDIAN BANK</t>
  </si>
  <si>
    <t>BANK OF MAHARASHTRA</t>
  </si>
  <si>
    <t>Total Non-Lead Banks</t>
  </si>
  <si>
    <t>Total N. Banks (A + B)</t>
  </si>
  <si>
    <t>UTTARAKHAND G.B</t>
  </si>
  <si>
    <t>PRATHAMA U.P GRAMIN BANK</t>
  </si>
  <si>
    <t>Total R.R.B.</t>
  </si>
  <si>
    <t>CO-OPERATIVE BANK</t>
  </si>
  <si>
    <t>Total Cooperative</t>
  </si>
  <si>
    <t>Total (C+D+E)</t>
  </si>
  <si>
    <t>THE NAINITAL BANK LTD</t>
  </si>
  <si>
    <t>AXIS BANK</t>
  </si>
  <si>
    <t>ICICI BANK</t>
  </si>
  <si>
    <t>IDBI BANK</t>
  </si>
  <si>
    <t>HDFC BANK</t>
  </si>
  <si>
    <t>J &amp; K BANK</t>
  </si>
  <si>
    <t>FEDERAL BANK</t>
  </si>
  <si>
    <t>INDUSIND BANK</t>
  </si>
  <si>
    <t>SOUTH INDIAN BANK</t>
  </si>
  <si>
    <t>KARNATAKA BANK</t>
  </si>
  <si>
    <t>YES BANK</t>
  </si>
  <si>
    <t>KOTAK MAHINDRA BANK</t>
  </si>
  <si>
    <t>BANDHAN BANK</t>
  </si>
  <si>
    <t>IDFC FIRST BANK</t>
  </si>
  <si>
    <t>RBL BANK</t>
  </si>
  <si>
    <t>Total Private Bank</t>
  </si>
  <si>
    <t>UJJIVAN SMALL FIN. BANK</t>
  </si>
  <si>
    <t>UTKARSH SMALL FIN. BANK</t>
  </si>
  <si>
    <t>JANA SMALL FIN. BANK</t>
  </si>
  <si>
    <t>SHIVALIK SMALL FINANCE BANK</t>
  </si>
  <si>
    <t>EQUITAS SMALL FIN. BANK</t>
  </si>
  <si>
    <t>SMALL FINANCE BANK</t>
  </si>
  <si>
    <t>Total All Bank</t>
  </si>
  <si>
    <t>SLBC - 01</t>
  </si>
  <si>
    <t>No. in Actual and Amount in Crore</t>
  </si>
  <si>
    <t>CD Ratio (Within State Adv)</t>
  </si>
  <si>
    <t>Outside State Advances          (B)</t>
  </si>
  <si>
    <t>Total Adavances         (A+B)</t>
  </si>
  <si>
    <t>Name of District</t>
  </si>
  <si>
    <t>Total                 (A)</t>
  </si>
  <si>
    <t>RIDF</t>
  </si>
  <si>
    <t>TOTAL ( ALL BANK + RIDF)</t>
  </si>
  <si>
    <t>BANK WISE CD RATIO AS ON 31.03.2025</t>
  </si>
</sst>
</file>

<file path=xl/styles.xml><?xml version="1.0" encoding="utf-8"?>
<styleSheet xmlns="http://schemas.openxmlformats.org/spreadsheetml/2006/main">
  <fonts count="8"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2" fontId="1" fillId="2" borderId="2" xfId="0" applyNumberFormat="1" applyFont="1" applyFill="1" applyBorder="1"/>
    <xf numFmtId="2" fontId="1" fillId="0" borderId="2" xfId="0" applyNumberFormat="1" applyFont="1" applyFill="1" applyBorder="1"/>
    <xf numFmtId="2" fontId="2" fillId="2" borderId="2" xfId="0" applyNumberFormat="1" applyFont="1" applyFill="1" applyBorder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3"/>
  <sheetViews>
    <sheetView tabSelected="1" topLeftCell="A20" zoomScale="87" zoomScaleNormal="87" workbookViewId="0">
      <selection activeCell="N51" sqref="N51"/>
    </sheetView>
  </sheetViews>
  <sheetFormatPr defaultColWidth="9.6640625" defaultRowHeight="15.75"/>
  <cols>
    <col min="1" max="1" width="3.5546875" style="6" customWidth="1"/>
    <col min="2" max="2" width="30.6640625" style="6" customWidth="1"/>
    <col min="3" max="3" width="8" style="6" customWidth="1"/>
    <col min="4" max="4" width="12.77734375" style="6" customWidth="1"/>
    <col min="5" max="5" width="9.6640625" style="6" bestFit="1" customWidth="1"/>
    <col min="6" max="6" width="9.44140625" style="6" customWidth="1"/>
    <col min="7" max="7" width="12.44140625" style="6" customWidth="1"/>
    <col min="8" max="8" width="11.6640625" style="6" customWidth="1"/>
    <col min="9" max="9" width="9.6640625" style="6" bestFit="1" customWidth="1"/>
    <col min="10" max="11" width="11.109375" style="6" customWidth="1"/>
    <col min="12" max="12" width="10.5546875" style="6" customWidth="1"/>
    <col min="13" max="246" width="9.6640625" style="6" customWidth="1"/>
    <col min="247" max="16384" width="9.6640625" style="6"/>
  </cols>
  <sheetData>
    <row r="1" spans="1:15" ht="24.75" customHeight="1">
      <c r="A1" s="6" t="s">
        <v>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N1" s="22" t="s">
        <v>54</v>
      </c>
      <c r="O1" s="22"/>
    </row>
    <row r="2" spans="1:15" ht="24.75" customHeight="1">
      <c r="A2" s="6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O2" s="5"/>
    </row>
    <row r="3" spans="1:15" s="5" customFormat="1" ht="24.75" customHeight="1">
      <c r="A3" s="23" t="s">
        <v>63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18.75" customHeight="1">
      <c r="A4" s="1"/>
      <c r="B4" s="24" t="s">
        <v>55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8.75" hidden="1" customHeight="1">
      <c r="A5" s="1"/>
      <c r="B5" s="2"/>
      <c r="C5" s="3"/>
      <c r="D5" s="4"/>
      <c r="E5" s="4"/>
      <c r="F5" s="4"/>
      <c r="G5" s="4"/>
      <c r="H5" s="4"/>
      <c r="I5" s="4"/>
      <c r="J5" s="4"/>
      <c r="K5" s="4"/>
      <c r="L5" s="3"/>
      <c r="O5" s="5"/>
    </row>
    <row r="6" spans="1:15" ht="19.5" customHeight="1">
      <c r="A6" s="8"/>
      <c r="B6" s="8"/>
      <c r="C6" s="8"/>
      <c r="D6" s="27" t="s">
        <v>1</v>
      </c>
      <c r="E6" s="27"/>
      <c r="F6" s="27"/>
      <c r="G6" s="27"/>
      <c r="H6" s="27" t="s">
        <v>2</v>
      </c>
      <c r="I6" s="27"/>
      <c r="J6" s="27"/>
      <c r="K6" s="27"/>
      <c r="L6" s="25" t="s">
        <v>56</v>
      </c>
      <c r="M6" s="27" t="s">
        <v>57</v>
      </c>
      <c r="N6" s="27" t="s">
        <v>58</v>
      </c>
      <c r="O6" s="27" t="s">
        <v>9</v>
      </c>
    </row>
    <row r="7" spans="1:15" ht="51" customHeight="1">
      <c r="A7" s="10" t="s">
        <v>3</v>
      </c>
      <c r="B7" s="10" t="s">
        <v>59</v>
      </c>
      <c r="C7" s="10" t="s">
        <v>4</v>
      </c>
      <c r="D7" s="10" t="s">
        <v>5</v>
      </c>
      <c r="E7" s="10" t="s">
        <v>6</v>
      </c>
      <c r="F7" s="11" t="s">
        <v>7</v>
      </c>
      <c r="G7" s="11" t="s">
        <v>8</v>
      </c>
      <c r="H7" s="10" t="s">
        <v>5</v>
      </c>
      <c r="I7" s="10" t="s">
        <v>6</v>
      </c>
      <c r="J7" s="11" t="s">
        <v>7</v>
      </c>
      <c r="K7" s="11" t="s">
        <v>60</v>
      </c>
      <c r="L7" s="26"/>
      <c r="M7" s="27"/>
      <c r="N7" s="27"/>
      <c r="O7" s="27"/>
    </row>
    <row r="8" spans="1:15">
      <c r="A8" s="8">
        <v>1</v>
      </c>
      <c r="B8" s="8" t="s">
        <v>10</v>
      </c>
      <c r="C8" s="8">
        <v>444</v>
      </c>
      <c r="D8" s="18">
        <v>24065.86</v>
      </c>
      <c r="E8" s="19">
        <v>11868.94</v>
      </c>
      <c r="F8" s="18">
        <v>33017.769999999997</v>
      </c>
      <c r="G8" s="18">
        <f>D8+E8+F8</f>
        <v>68952.570000000007</v>
      </c>
      <c r="H8" s="18">
        <v>6409.85</v>
      </c>
      <c r="I8" s="18">
        <v>3570.64</v>
      </c>
      <c r="J8" s="18">
        <v>9589.3700000000008</v>
      </c>
      <c r="K8" s="18">
        <v>19569.86</v>
      </c>
      <c r="L8" s="18">
        <f>K8/G8*100</f>
        <v>28.381625224411504</v>
      </c>
      <c r="M8" s="20">
        <v>8546.92</v>
      </c>
      <c r="N8" s="18">
        <f>K8+M8</f>
        <v>28116.78</v>
      </c>
      <c r="O8" s="18">
        <f>N8/G8*100</f>
        <v>40.776986267516932</v>
      </c>
    </row>
    <row r="9" spans="1:15">
      <c r="A9" s="8">
        <v>2</v>
      </c>
      <c r="B9" s="8" t="s">
        <v>11</v>
      </c>
      <c r="C9" s="8">
        <v>296</v>
      </c>
      <c r="D9" s="18">
        <v>11459.96</v>
      </c>
      <c r="E9" s="19">
        <v>9088.4699999999993</v>
      </c>
      <c r="F9" s="18">
        <v>21224.76</v>
      </c>
      <c r="G9" s="18">
        <v>41773.19</v>
      </c>
      <c r="H9" s="18">
        <v>3669.93</v>
      </c>
      <c r="I9" s="18">
        <v>6028.91</v>
      </c>
      <c r="J9" s="18">
        <v>7527.75</v>
      </c>
      <c r="K9" s="18">
        <v>17226.59</v>
      </c>
      <c r="L9" s="18">
        <f t="shared" ref="L9:L50" si="0">K9/G9*100</f>
        <v>41.238387587828456</v>
      </c>
      <c r="M9" s="20">
        <v>1137.44</v>
      </c>
      <c r="N9" s="18">
        <f>K9+M9</f>
        <v>18364.03</v>
      </c>
      <c r="O9" s="18">
        <f t="shared" ref="O9:O50" si="1">N9/G9*100</f>
        <v>43.961282344010591</v>
      </c>
    </row>
    <row r="10" spans="1:15">
      <c r="A10" s="8">
        <v>3</v>
      </c>
      <c r="B10" s="8" t="s">
        <v>12</v>
      </c>
      <c r="C10" s="8">
        <v>138</v>
      </c>
      <c r="D10" s="18">
        <v>2624.74</v>
      </c>
      <c r="E10" s="19">
        <v>2388.98</v>
      </c>
      <c r="F10" s="18">
        <v>8419.93</v>
      </c>
      <c r="G10" s="18">
        <v>13433.65</v>
      </c>
      <c r="H10" s="18">
        <v>1370.51</v>
      </c>
      <c r="I10" s="18">
        <v>1534.86</v>
      </c>
      <c r="J10" s="18">
        <v>4127.05</v>
      </c>
      <c r="K10" s="18">
        <v>7032.42</v>
      </c>
      <c r="L10" s="18">
        <f t="shared" si="0"/>
        <v>52.349287051545936</v>
      </c>
      <c r="M10" s="18">
        <v>0</v>
      </c>
      <c r="N10" s="18">
        <f t="shared" ref="N10:N50" si="2">K10+M10</f>
        <v>7032.42</v>
      </c>
      <c r="O10" s="18">
        <f t="shared" si="1"/>
        <v>52.349287051545936</v>
      </c>
    </row>
    <row r="11" spans="1:15" s="7" customFormat="1">
      <c r="A11" s="9"/>
      <c r="B11" s="9" t="s">
        <v>13</v>
      </c>
      <c r="C11" s="9">
        <v>878</v>
      </c>
      <c r="D11" s="15">
        <v>38150.559999999998</v>
      </c>
      <c r="E11" s="21">
        <v>23346.39</v>
      </c>
      <c r="F11" s="15">
        <f>SUM(F8:F10)</f>
        <v>62662.46</v>
      </c>
      <c r="G11" s="15">
        <f>D11+E11+F11</f>
        <v>124159.41</v>
      </c>
      <c r="H11" s="15">
        <v>11450.29</v>
      </c>
      <c r="I11" s="15">
        <v>11134.41</v>
      </c>
      <c r="J11" s="15">
        <v>21244.17</v>
      </c>
      <c r="K11" s="15">
        <v>43828.87</v>
      </c>
      <c r="L11" s="15">
        <f t="shared" si="0"/>
        <v>35.30048185634903</v>
      </c>
      <c r="M11" s="15">
        <f>SUM(M8:M10)</f>
        <v>9684.36</v>
      </c>
      <c r="N11" s="15">
        <f t="shared" si="2"/>
        <v>53513.23</v>
      </c>
      <c r="O11" s="15">
        <f t="shared" si="1"/>
        <v>43.100422271658665</v>
      </c>
    </row>
    <row r="12" spans="1:15">
      <c r="A12" s="8">
        <v>4</v>
      </c>
      <c r="B12" s="8" t="s">
        <v>14</v>
      </c>
      <c r="C12" s="8">
        <v>111</v>
      </c>
      <c r="D12" s="18">
        <v>1212.79</v>
      </c>
      <c r="E12" s="19">
        <v>1862.84</v>
      </c>
      <c r="F12" s="18">
        <v>6130.73</v>
      </c>
      <c r="G12" s="18">
        <v>9206.36</v>
      </c>
      <c r="H12" s="18">
        <v>461.55</v>
      </c>
      <c r="I12" s="18">
        <v>923.81</v>
      </c>
      <c r="J12" s="18">
        <v>2688.32</v>
      </c>
      <c r="K12" s="18">
        <v>4073.68</v>
      </c>
      <c r="L12" s="18">
        <f t="shared" si="0"/>
        <v>44.248541225848214</v>
      </c>
      <c r="M12" s="18">
        <v>0</v>
      </c>
      <c r="N12" s="18">
        <f t="shared" si="2"/>
        <v>4073.68</v>
      </c>
      <c r="O12" s="18">
        <f t="shared" si="1"/>
        <v>44.248541225848214</v>
      </c>
    </row>
    <row r="13" spans="1:15">
      <c r="A13" s="8">
        <v>5</v>
      </c>
      <c r="B13" s="8" t="s">
        <v>15</v>
      </c>
      <c r="C13" s="8">
        <v>135</v>
      </c>
      <c r="D13" s="18">
        <v>1447.01</v>
      </c>
      <c r="E13" s="19">
        <v>1606.29</v>
      </c>
      <c r="F13" s="18">
        <v>5455.94</v>
      </c>
      <c r="G13" s="18">
        <v>8509.24</v>
      </c>
      <c r="H13" s="18">
        <v>661.65</v>
      </c>
      <c r="I13" s="18">
        <v>945.15</v>
      </c>
      <c r="J13" s="18">
        <v>2921.22</v>
      </c>
      <c r="K13" s="18">
        <v>4528.0200000000004</v>
      </c>
      <c r="L13" s="18">
        <f t="shared" si="0"/>
        <v>53.212977892267709</v>
      </c>
      <c r="M13" s="18">
        <v>0</v>
      </c>
      <c r="N13" s="18">
        <f t="shared" si="2"/>
        <v>4528.0200000000004</v>
      </c>
      <c r="O13" s="18">
        <f t="shared" si="1"/>
        <v>53.212977892267709</v>
      </c>
    </row>
    <row r="14" spans="1:15">
      <c r="A14" s="8">
        <v>6</v>
      </c>
      <c r="B14" s="8" t="s">
        <v>16</v>
      </c>
      <c r="C14" s="8">
        <v>41</v>
      </c>
      <c r="D14" s="18">
        <v>280.73</v>
      </c>
      <c r="E14" s="19">
        <v>701.3</v>
      </c>
      <c r="F14" s="18">
        <v>2350.25</v>
      </c>
      <c r="G14" s="18">
        <v>3332.28</v>
      </c>
      <c r="H14" s="18">
        <v>93.7</v>
      </c>
      <c r="I14" s="18">
        <v>230.83</v>
      </c>
      <c r="J14" s="18">
        <v>1067.52</v>
      </c>
      <c r="K14" s="18">
        <v>1392.05</v>
      </c>
      <c r="L14" s="18">
        <f t="shared" si="0"/>
        <v>41.774700805454515</v>
      </c>
      <c r="M14" s="18">
        <v>0</v>
      </c>
      <c r="N14" s="18">
        <f t="shared" si="2"/>
        <v>1392.05</v>
      </c>
      <c r="O14" s="18">
        <f t="shared" si="1"/>
        <v>41.774700805454515</v>
      </c>
    </row>
    <row r="15" spans="1:15">
      <c r="A15" s="8">
        <v>7</v>
      </c>
      <c r="B15" s="8" t="s">
        <v>17</v>
      </c>
      <c r="C15" s="8">
        <v>44</v>
      </c>
      <c r="D15" s="18">
        <v>898.73</v>
      </c>
      <c r="E15" s="19">
        <v>420.95</v>
      </c>
      <c r="F15" s="18">
        <v>1951.73</v>
      </c>
      <c r="G15" s="18">
        <v>3271.41</v>
      </c>
      <c r="H15" s="18">
        <v>297.19</v>
      </c>
      <c r="I15" s="18">
        <v>270.85000000000002</v>
      </c>
      <c r="J15" s="18">
        <v>796.87</v>
      </c>
      <c r="K15" s="18">
        <v>1364.91</v>
      </c>
      <c r="L15" s="18">
        <f t="shared" si="0"/>
        <v>41.722376589910773</v>
      </c>
      <c r="M15" s="18">
        <v>0</v>
      </c>
      <c r="N15" s="18">
        <f t="shared" si="2"/>
        <v>1364.91</v>
      </c>
      <c r="O15" s="18">
        <f t="shared" si="1"/>
        <v>41.722376589910773</v>
      </c>
    </row>
    <row r="16" spans="1:15">
      <c r="A16" s="8">
        <v>8</v>
      </c>
      <c r="B16" s="8" t="s">
        <v>18</v>
      </c>
      <c r="C16" s="8">
        <v>57</v>
      </c>
      <c r="D16" s="18">
        <v>532.54</v>
      </c>
      <c r="E16" s="19">
        <v>1270.29</v>
      </c>
      <c r="F16" s="18">
        <v>1220.71</v>
      </c>
      <c r="G16" s="18">
        <v>3023.54</v>
      </c>
      <c r="H16" s="18">
        <v>246.36</v>
      </c>
      <c r="I16" s="18">
        <v>389.2</v>
      </c>
      <c r="J16" s="18">
        <v>520.86</v>
      </c>
      <c r="K16" s="18">
        <v>1156.42</v>
      </c>
      <c r="L16" s="18">
        <f t="shared" si="0"/>
        <v>38.247220145921673</v>
      </c>
      <c r="M16" s="18">
        <v>0</v>
      </c>
      <c r="N16" s="18">
        <f t="shared" si="2"/>
        <v>1156.42</v>
      </c>
      <c r="O16" s="18">
        <f t="shared" si="1"/>
        <v>38.247220145921673</v>
      </c>
    </row>
    <row r="17" spans="1:15">
      <c r="A17" s="8">
        <v>9</v>
      </c>
      <c r="B17" s="8" t="s">
        <v>19</v>
      </c>
      <c r="C17" s="8">
        <v>49</v>
      </c>
      <c r="D17" s="18">
        <v>671.68</v>
      </c>
      <c r="E17" s="19">
        <v>448.23</v>
      </c>
      <c r="F17" s="18">
        <v>2379.89</v>
      </c>
      <c r="G17" s="18">
        <v>3499.8</v>
      </c>
      <c r="H17" s="18">
        <v>390.29</v>
      </c>
      <c r="I17" s="18">
        <v>274.73</v>
      </c>
      <c r="J17" s="18">
        <v>812.69</v>
      </c>
      <c r="K17" s="18">
        <v>1477.71</v>
      </c>
      <c r="L17" s="18">
        <f t="shared" si="0"/>
        <v>42.22269843991085</v>
      </c>
      <c r="M17" s="18">
        <v>0</v>
      </c>
      <c r="N17" s="18">
        <f t="shared" si="2"/>
        <v>1477.71</v>
      </c>
      <c r="O17" s="18">
        <f t="shared" si="1"/>
        <v>42.22269843991085</v>
      </c>
    </row>
    <row r="18" spans="1:15">
      <c r="A18" s="8">
        <v>10</v>
      </c>
      <c r="B18" s="8" t="s">
        <v>20</v>
      </c>
      <c r="C18" s="8">
        <v>38</v>
      </c>
      <c r="D18" s="18">
        <v>431.57</v>
      </c>
      <c r="E18" s="19">
        <v>824.27</v>
      </c>
      <c r="F18" s="18">
        <v>1513.1</v>
      </c>
      <c r="G18" s="18">
        <v>2768.94</v>
      </c>
      <c r="H18" s="18">
        <v>339.9</v>
      </c>
      <c r="I18" s="18">
        <v>543.03</v>
      </c>
      <c r="J18" s="18">
        <v>897.79</v>
      </c>
      <c r="K18" s="18">
        <v>1780.72</v>
      </c>
      <c r="L18" s="18">
        <f t="shared" si="0"/>
        <v>64.310530383468048</v>
      </c>
      <c r="M18" s="18">
        <v>0</v>
      </c>
      <c r="N18" s="18">
        <f t="shared" si="2"/>
        <v>1780.72</v>
      </c>
      <c r="O18" s="18">
        <f t="shared" si="1"/>
        <v>64.310530383468048</v>
      </c>
    </row>
    <row r="19" spans="1:15">
      <c r="A19" s="8">
        <v>11</v>
      </c>
      <c r="B19" s="8" t="s">
        <v>21</v>
      </c>
      <c r="C19" s="8">
        <v>50</v>
      </c>
      <c r="D19" s="18">
        <v>479.23</v>
      </c>
      <c r="E19" s="19">
        <v>1171.5999999999999</v>
      </c>
      <c r="F19" s="18">
        <v>2770.77</v>
      </c>
      <c r="G19" s="18">
        <v>4421.6000000000004</v>
      </c>
      <c r="H19" s="18">
        <v>214.22</v>
      </c>
      <c r="I19" s="18">
        <v>313.33</v>
      </c>
      <c r="J19" s="18">
        <v>1472.85</v>
      </c>
      <c r="K19" s="18">
        <v>2000.4</v>
      </c>
      <c r="L19" s="18">
        <f t="shared" si="0"/>
        <v>45.241541523430428</v>
      </c>
      <c r="M19" s="18">
        <v>0</v>
      </c>
      <c r="N19" s="18">
        <f t="shared" si="2"/>
        <v>2000.4</v>
      </c>
      <c r="O19" s="18">
        <f t="shared" si="1"/>
        <v>45.241541523430428</v>
      </c>
    </row>
    <row r="20" spans="1:15">
      <c r="A20" s="8">
        <v>12</v>
      </c>
      <c r="B20" s="8" t="s">
        <v>22</v>
      </c>
      <c r="C20" s="8">
        <v>30</v>
      </c>
      <c r="D20" s="18">
        <v>0</v>
      </c>
      <c r="E20" s="19">
        <v>25.98</v>
      </c>
      <c r="F20" s="18">
        <v>696.58</v>
      </c>
      <c r="G20" s="18">
        <v>722.56</v>
      </c>
      <c r="H20" s="18">
        <v>0</v>
      </c>
      <c r="I20" s="18">
        <v>53.15</v>
      </c>
      <c r="J20" s="18">
        <v>390.07</v>
      </c>
      <c r="K20" s="18">
        <v>443.22</v>
      </c>
      <c r="L20" s="18">
        <f t="shared" si="0"/>
        <v>61.340234720992036</v>
      </c>
      <c r="M20" s="18">
        <v>0</v>
      </c>
      <c r="N20" s="18">
        <f t="shared" si="2"/>
        <v>443.22</v>
      </c>
      <c r="O20" s="18">
        <f t="shared" si="1"/>
        <v>61.340234720992036</v>
      </c>
    </row>
    <row r="21" spans="1:15" s="7" customFormat="1">
      <c r="A21" s="9"/>
      <c r="B21" s="9" t="s">
        <v>23</v>
      </c>
      <c r="C21" s="9">
        <v>555</v>
      </c>
      <c r="D21" s="15">
        <v>5954.28</v>
      </c>
      <c r="E21" s="21">
        <v>8331.75</v>
      </c>
      <c r="F21" s="15">
        <v>24469.7</v>
      </c>
      <c r="G21" s="15">
        <v>38755.730000000003</v>
      </c>
      <c r="H21" s="15">
        <v>2704.86</v>
      </c>
      <c r="I21" s="15">
        <v>3944.08</v>
      </c>
      <c r="J21" s="15">
        <v>11568.19</v>
      </c>
      <c r="K21" s="15">
        <v>18217.13</v>
      </c>
      <c r="L21" s="15">
        <f t="shared" si="0"/>
        <v>47.0049977125963</v>
      </c>
      <c r="M21" s="15">
        <v>0</v>
      </c>
      <c r="N21" s="15">
        <f t="shared" si="2"/>
        <v>18217.13</v>
      </c>
      <c r="O21" s="15">
        <f t="shared" si="1"/>
        <v>47.0049977125963</v>
      </c>
    </row>
    <row r="22" spans="1:15" s="7" customFormat="1">
      <c r="A22" s="9"/>
      <c r="B22" s="9" t="s">
        <v>24</v>
      </c>
      <c r="C22" s="9">
        <v>1433</v>
      </c>
      <c r="D22" s="15">
        <v>44104.84</v>
      </c>
      <c r="E22" s="21">
        <v>31678.14</v>
      </c>
      <c r="F22" s="15">
        <f>F21+F11</f>
        <v>87132.160000000003</v>
      </c>
      <c r="G22" s="15">
        <f>G21+G11</f>
        <v>162915.14000000001</v>
      </c>
      <c r="H22" s="15">
        <v>14155.15</v>
      </c>
      <c r="I22" s="15">
        <v>15078.49</v>
      </c>
      <c r="J22" s="15">
        <v>32812.36</v>
      </c>
      <c r="K22" s="15">
        <v>62046</v>
      </c>
      <c r="L22" s="15">
        <f t="shared" si="0"/>
        <v>38.084858166036625</v>
      </c>
      <c r="M22" s="15">
        <f>M21+M11</f>
        <v>9684.36</v>
      </c>
      <c r="N22" s="15">
        <f t="shared" si="2"/>
        <v>71730.36</v>
      </c>
      <c r="O22" s="15">
        <f t="shared" si="1"/>
        <v>44.029278064641503</v>
      </c>
    </row>
    <row r="23" spans="1:15">
      <c r="A23" s="8">
        <v>13</v>
      </c>
      <c r="B23" s="8" t="s">
        <v>25</v>
      </c>
      <c r="C23" s="8">
        <v>291</v>
      </c>
      <c r="D23" s="18">
        <v>6017.13</v>
      </c>
      <c r="E23" s="18">
        <v>1378.75</v>
      </c>
      <c r="F23" s="18">
        <v>1074.5899999999999</v>
      </c>
      <c r="G23" s="18">
        <v>8470.4699999999993</v>
      </c>
      <c r="H23" s="18">
        <v>2579.5</v>
      </c>
      <c r="I23" s="18">
        <v>1084.51</v>
      </c>
      <c r="J23" s="18">
        <v>914.14</v>
      </c>
      <c r="K23" s="18">
        <v>4578.1499999999996</v>
      </c>
      <c r="L23" s="18">
        <f t="shared" si="0"/>
        <v>54.048358591672006</v>
      </c>
      <c r="M23" s="18">
        <v>0</v>
      </c>
      <c r="N23" s="18">
        <f t="shared" si="2"/>
        <v>4578.1499999999996</v>
      </c>
      <c r="O23" s="18">
        <f t="shared" si="1"/>
        <v>54.048358591672006</v>
      </c>
    </row>
    <row r="24" spans="1:15">
      <c r="A24" s="8">
        <v>14</v>
      </c>
      <c r="B24" s="8" t="s">
        <v>26</v>
      </c>
      <c r="C24" s="8">
        <v>1</v>
      </c>
      <c r="D24" s="18">
        <v>34.07</v>
      </c>
      <c r="E24" s="18">
        <v>0</v>
      </c>
      <c r="F24" s="18">
        <v>0</v>
      </c>
      <c r="G24" s="18">
        <v>34.07</v>
      </c>
      <c r="H24" s="18">
        <v>11.57</v>
      </c>
      <c r="I24" s="18">
        <v>0</v>
      </c>
      <c r="J24" s="18">
        <v>0</v>
      </c>
      <c r="K24" s="18">
        <v>11.57</v>
      </c>
      <c r="L24" s="18">
        <f t="shared" si="0"/>
        <v>33.959495157029643</v>
      </c>
      <c r="M24" s="18">
        <v>0</v>
      </c>
      <c r="N24" s="18">
        <f t="shared" si="2"/>
        <v>11.57</v>
      </c>
      <c r="O24" s="18">
        <f t="shared" si="1"/>
        <v>33.959495157029643</v>
      </c>
    </row>
    <row r="25" spans="1:15" s="7" customFormat="1">
      <c r="A25" s="9"/>
      <c r="B25" s="9" t="s">
        <v>27</v>
      </c>
      <c r="C25" s="9">
        <v>292</v>
      </c>
      <c r="D25" s="15">
        <v>6051.2</v>
      </c>
      <c r="E25" s="15">
        <v>1378.75</v>
      </c>
      <c r="F25" s="15">
        <v>1074.5899999999999</v>
      </c>
      <c r="G25" s="15">
        <v>8504.5400000000009</v>
      </c>
      <c r="H25" s="15">
        <v>2591.0700000000002</v>
      </c>
      <c r="I25" s="15">
        <v>1084.51</v>
      </c>
      <c r="J25" s="15">
        <v>914.14</v>
      </c>
      <c r="K25" s="15">
        <v>4589.72</v>
      </c>
      <c r="L25" s="15">
        <f t="shared" si="0"/>
        <v>53.96788068490477</v>
      </c>
      <c r="M25" s="15">
        <v>0</v>
      </c>
      <c r="N25" s="15">
        <f t="shared" si="2"/>
        <v>4589.72</v>
      </c>
      <c r="O25" s="15">
        <f t="shared" si="1"/>
        <v>53.96788068490477</v>
      </c>
    </row>
    <row r="26" spans="1:15">
      <c r="A26" s="8">
        <v>15</v>
      </c>
      <c r="B26" s="8" t="s">
        <v>28</v>
      </c>
      <c r="C26" s="8">
        <v>337</v>
      </c>
      <c r="D26" s="18">
        <v>4199.8599999999997</v>
      </c>
      <c r="E26" s="18">
        <v>5075.2299999999996</v>
      </c>
      <c r="F26" s="18">
        <v>6376.38</v>
      </c>
      <c r="G26" s="18">
        <v>15651.47</v>
      </c>
      <c r="H26" s="18">
        <v>2559.9699999999998</v>
      </c>
      <c r="I26" s="18">
        <v>2415.21</v>
      </c>
      <c r="J26" s="18">
        <v>4440.5600000000004</v>
      </c>
      <c r="K26" s="18">
        <v>9415.74</v>
      </c>
      <c r="L26" s="18">
        <f t="shared" si="0"/>
        <v>60.15882214258469</v>
      </c>
      <c r="M26" s="18">
        <v>0</v>
      </c>
      <c r="N26" s="18">
        <f t="shared" si="2"/>
        <v>9415.74</v>
      </c>
      <c r="O26" s="18">
        <f t="shared" si="1"/>
        <v>60.15882214258469</v>
      </c>
    </row>
    <row r="27" spans="1:15" s="7" customFormat="1">
      <c r="A27" s="9"/>
      <c r="B27" s="9" t="s">
        <v>29</v>
      </c>
      <c r="C27" s="9">
        <v>337</v>
      </c>
      <c r="D27" s="15">
        <v>4199.8599999999997</v>
      </c>
      <c r="E27" s="15">
        <v>5075.2299999999996</v>
      </c>
      <c r="F27" s="15">
        <v>6376.38</v>
      </c>
      <c r="G27" s="15">
        <v>15651.47</v>
      </c>
      <c r="H27" s="15">
        <v>2559.9699999999998</v>
      </c>
      <c r="I27" s="15">
        <v>2415.21</v>
      </c>
      <c r="J27" s="15">
        <v>4440.5600000000004</v>
      </c>
      <c r="K27" s="15">
        <v>9415.74</v>
      </c>
      <c r="L27" s="15">
        <f t="shared" si="0"/>
        <v>60.15882214258469</v>
      </c>
      <c r="M27" s="15">
        <v>0</v>
      </c>
      <c r="N27" s="15">
        <f t="shared" si="2"/>
        <v>9415.74</v>
      </c>
      <c r="O27" s="15">
        <f t="shared" si="1"/>
        <v>60.15882214258469</v>
      </c>
    </row>
    <row r="28" spans="1:15" s="7" customFormat="1">
      <c r="A28" s="9"/>
      <c r="B28" s="9" t="s">
        <v>30</v>
      </c>
      <c r="C28" s="9">
        <v>2062</v>
      </c>
      <c r="D28" s="15">
        <v>54355.9</v>
      </c>
      <c r="E28" s="15">
        <v>38132.120000000003</v>
      </c>
      <c r="F28" s="15">
        <f>F22+F25+F27</f>
        <v>94583.13</v>
      </c>
      <c r="G28" s="15">
        <f>G22+G25+G27</f>
        <v>187071.15000000002</v>
      </c>
      <c r="H28" s="15">
        <v>19306.189999999999</v>
      </c>
      <c r="I28" s="15">
        <v>18578.21</v>
      </c>
      <c r="J28" s="15">
        <v>38167.06</v>
      </c>
      <c r="K28" s="15">
        <v>76051.460000000006</v>
      </c>
      <c r="L28" s="15">
        <f t="shared" si="0"/>
        <v>40.653761951000995</v>
      </c>
      <c r="M28" s="15">
        <f>M22+M25+M27</f>
        <v>9684.36</v>
      </c>
      <c r="N28" s="15">
        <f t="shared" si="2"/>
        <v>85735.82</v>
      </c>
      <c r="O28" s="15">
        <f t="shared" si="1"/>
        <v>45.830594402183337</v>
      </c>
    </row>
    <row r="29" spans="1:15">
      <c r="A29" s="8">
        <v>16</v>
      </c>
      <c r="B29" s="8" t="s">
        <v>31</v>
      </c>
      <c r="C29" s="8">
        <v>101</v>
      </c>
      <c r="D29" s="18">
        <v>1414.49</v>
      </c>
      <c r="E29" s="18">
        <v>1638.37</v>
      </c>
      <c r="F29" s="18">
        <v>1313.65</v>
      </c>
      <c r="G29" s="18">
        <v>4366.51</v>
      </c>
      <c r="H29" s="18">
        <v>713.84</v>
      </c>
      <c r="I29" s="18">
        <v>734.93</v>
      </c>
      <c r="J29" s="18">
        <v>1129.19</v>
      </c>
      <c r="K29" s="18">
        <v>2577.96</v>
      </c>
      <c r="L29" s="18">
        <f t="shared" si="0"/>
        <v>59.039370114805642</v>
      </c>
      <c r="M29" s="18">
        <v>0</v>
      </c>
      <c r="N29" s="18">
        <f t="shared" si="2"/>
        <v>2577.96</v>
      </c>
      <c r="O29" s="18">
        <f t="shared" si="1"/>
        <v>59.039370114805642</v>
      </c>
    </row>
    <row r="30" spans="1:15">
      <c r="A30" s="8">
        <v>17</v>
      </c>
      <c r="B30" s="8" t="s">
        <v>32</v>
      </c>
      <c r="C30" s="8">
        <v>76</v>
      </c>
      <c r="D30" s="18">
        <v>453.9</v>
      </c>
      <c r="E30" s="18">
        <v>1598.22</v>
      </c>
      <c r="F30" s="18">
        <v>4699.47</v>
      </c>
      <c r="G30" s="18">
        <v>6751.59</v>
      </c>
      <c r="H30" s="18">
        <v>649.95000000000005</v>
      </c>
      <c r="I30" s="18">
        <v>698.53</v>
      </c>
      <c r="J30" s="18">
        <v>3520.24</v>
      </c>
      <c r="K30" s="18">
        <v>4868.72</v>
      </c>
      <c r="L30" s="18">
        <f t="shared" si="0"/>
        <v>72.112198756144849</v>
      </c>
      <c r="M30" s="18">
        <v>0</v>
      </c>
      <c r="N30" s="18">
        <f t="shared" si="2"/>
        <v>4868.72</v>
      </c>
      <c r="O30" s="18">
        <f t="shared" si="1"/>
        <v>72.112198756144849</v>
      </c>
    </row>
    <row r="31" spans="1:15">
      <c r="A31" s="8">
        <v>18</v>
      </c>
      <c r="B31" s="8" t="s">
        <v>33</v>
      </c>
      <c r="C31" s="8">
        <v>49</v>
      </c>
      <c r="D31" s="18">
        <v>273.16000000000003</v>
      </c>
      <c r="E31" s="18">
        <v>1402.26</v>
      </c>
      <c r="F31" s="18">
        <v>6754.91</v>
      </c>
      <c r="G31" s="18">
        <v>8430.33</v>
      </c>
      <c r="H31" s="18">
        <v>59.65</v>
      </c>
      <c r="I31" s="18">
        <v>548.94000000000005</v>
      </c>
      <c r="J31" s="18">
        <v>5793.09</v>
      </c>
      <c r="K31" s="18">
        <v>6401.68</v>
      </c>
      <c r="L31" s="18">
        <f t="shared" si="0"/>
        <v>75.936291936377344</v>
      </c>
      <c r="M31" s="18">
        <v>0</v>
      </c>
      <c r="N31" s="18">
        <f t="shared" si="2"/>
        <v>6401.68</v>
      </c>
      <c r="O31" s="18">
        <f t="shared" si="1"/>
        <v>75.936291936377344</v>
      </c>
    </row>
    <row r="32" spans="1:15">
      <c r="A32" s="8">
        <v>19</v>
      </c>
      <c r="B32" s="8" t="s">
        <v>34</v>
      </c>
      <c r="C32" s="8">
        <v>31</v>
      </c>
      <c r="D32" s="18">
        <v>364.93</v>
      </c>
      <c r="E32" s="18">
        <v>931.96</v>
      </c>
      <c r="F32" s="18">
        <v>1907.39</v>
      </c>
      <c r="G32" s="18">
        <v>3204.28</v>
      </c>
      <c r="H32" s="18">
        <v>127.16</v>
      </c>
      <c r="I32" s="18">
        <v>256.22000000000003</v>
      </c>
      <c r="J32" s="18">
        <v>577.30999999999995</v>
      </c>
      <c r="K32" s="18">
        <v>960.69</v>
      </c>
      <c r="L32" s="18">
        <f t="shared" si="0"/>
        <v>29.981462294181533</v>
      </c>
      <c r="M32" s="18">
        <v>0</v>
      </c>
      <c r="N32" s="18">
        <f t="shared" si="2"/>
        <v>960.69</v>
      </c>
      <c r="O32" s="18">
        <f t="shared" si="1"/>
        <v>29.981462294181533</v>
      </c>
    </row>
    <row r="33" spans="1:15">
      <c r="A33" s="8">
        <v>20</v>
      </c>
      <c r="B33" s="8" t="s">
        <v>35</v>
      </c>
      <c r="C33" s="8">
        <v>117</v>
      </c>
      <c r="D33" s="18">
        <v>1041.79</v>
      </c>
      <c r="E33" s="18">
        <v>2780.93</v>
      </c>
      <c r="F33" s="18">
        <v>12228.11</v>
      </c>
      <c r="G33" s="18">
        <v>16050.83</v>
      </c>
      <c r="H33" s="18">
        <v>1814.91</v>
      </c>
      <c r="I33" s="18">
        <v>3446.16</v>
      </c>
      <c r="J33" s="18">
        <v>14337.59</v>
      </c>
      <c r="K33" s="18">
        <v>19598.66</v>
      </c>
      <c r="L33" s="18">
        <f t="shared" si="0"/>
        <v>122.10371675483449</v>
      </c>
      <c r="M33" s="18">
        <v>0</v>
      </c>
      <c r="N33" s="18">
        <f t="shared" si="2"/>
        <v>19598.66</v>
      </c>
      <c r="O33" s="18">
        <f t="shared" si="1"/>
        <v>122.10371675483449</v>
      </c>
    </row>
    <row r="34" spans="1:15">
      <c r="A34" s="8">
        <v>21</v>
      </c>
      <c r="B34" s="8" t="s">
        <v>36</v>
      </c>
      <c r="C34" s="8">
        <v>3</v>
      </c>
      <c r="D34" s="18">
        <v>0</v>
      </c>
      <c r="E34" s="18">
        <v>0</v>
      </c>
      <c r="F34" s="18">
        <v>100.07</v>
      </c>
      <c r="G34" s="18">
        <v>100.07</v>
      </c>
      <c r="H34" s="18">
        <v>0</v>
      </c>
      <c r="I34" s="18">
        <v>0</v>
      </c>
      <c r="J34" s="18">
        <v>97.33</v>
      </c>
      <c r="K34" s="18">
        <v>97.33</v>
      </c>
      <c r="L34" s="18">
        <f t="shared" si="0"/>
        <v>97.26191665833916</v>
      </c>
      <c r="M34" s="18">
        <v>0</v>
      </c>
      <c r="N34" s="18">
        <f t="shared" si="2"/>
        <v>97.33</v>
      </c>
      <c r="O34" s="18">
        <f t="shared" si="1"/>
        <v>97.26191665833916</v>
      </c>
    </row>
    <row r="35" spans="1:15">
      <c r="A35" s="8">
        <v>22</v>
      </c>
      <c r="B35" s="8" t="s">
        <v>37</v>
      </c>
      <c r="C35" s="8">
        <v>4</v>
      </c>
      <c r="D35" s="18">
        <v>0</v>
      </c>
      <c r="E35" s="18">
        <v>0</v>
      </c>
      <c r="F35" s="18">
        <v>166.62</v>
      </c>
      <c r="G35" s="18">
        <v>166.62</v>
      </c>
      <c r="H35" s="18">
        <v>0</v>
      </c>
      <c r="I35" s="18">
        <v>0</v>
      </c>
      <c r="J35" s="18">
        <v>174.58</v>
      </c>
      <c r="K35" s="18">
        <v>174.58</v>
      </c>
      <c r="L35" s="18">
        <f t="shared" si="0"/>
        <v>104.77733765454327</v>
      </c>
      <c r="M35" s="18">
        <v>0</v>
      </c>
      <c r="N35" s="18">
        <f t="shared" si="2"/>
        <v>174.58</v>
      </c>
      <c r="O35" s="18">
        <f t="shared" si="1"/>
        <v>104.77733765454327</v>
      </c>
    </row>
    <row r="36" spans="1:15">
      <c r="A36" s="8">
        <v>23</v>
      </c>
      <c r="B36" s="8" t="s">
        <v>38</v>
      </c>
      <c r="C36" s="8">
        <v>26</v>
      </c>
      <c r="D36" s="18">
        <v>260.11</v>
      </c>
      <c r="E36" s="18">
        <v>764.75</v>
      </c>
      <c r="F36" s="18">
        <v>1526.56</v>
      </c>
      <c r="G36" s="18">
        <v>2551.42</v>
      </c>
      <c r="H36" s="18">
        <v>174.27</v>
      </c>
      <c r="I36" s="18">
        <v>48.15</v>
      </c>
      <c r="J36" s="18">
        <v>819.73</v>
      </c>
      <c r="K36" s="18">
        <v>1042.1500000000001</v>
      </c>
      <c r="L36" s="18">
        <f t="shared" si="0"/>
        <v>40.845881901059023</v>
      </c>
      <c r="M36" s="18">
        <v>0</v>
      </c>
      <c r="N36" s="18">
        <f t="shared" si="2"/>
        <v>1042.1500000000001</v>
      </c>
      <c r="O36" s="18">
        <f t="shared" si="1"/>
        <v>40.845881901059023</v>
      </c>
    </row>
    <row r="37" spans="1:15">
      <c r="A37" s="8">
        <v>24</v>
      </c>
      <c r="B37" s="8" t="s">
        <v>39</v>
      </c>
      <c r="C37" s="8">
        <v>1</v>
      </c>
      <c r="D37" s="18">
        <v>0</v>
      </c>
      <c r="E37" s="18">
        <v>0</v>
      </c>
      <c r="F37" s="18">
        <v>49.91</v>
      </c>
      <c r="G37" s="18">
        <v>49.91</v>
      </c>
      <c r="H37" s="18">
        <v>0</v>
      </c>
      <c r="I37" s="18">
        <v>0</v>
      </c>
      <c r="J37" s="18">
        <v>7.9</v>
      </c>
      <c r="K37" s="18">
        <v>7.9</v>
      </c>
      <c r="L37" s="18">
        <f t="shared" si="0"/>
        <v>15.828491284311763</v>
      </c>
      <c r="M37" s="18">
        <v>0</v>
      </c>
      <c r="N37" s="18">
        <f t="shared" si="2"/>
        <v>7.9</v>
      </c>
      <c r="O37" s="18">
        <f t="shared" si="1"/>
        <v>15.828491284311763</v>
      </c>
    </row>
    <row r="38" spans="1:15">
      <c r="A38" s="8">
        <v>25</v>
      </c>
      <c r="B38" s="8" t="s">
        <v>40</v>
      </c>
      <c r="C38" s="8">
        <v>4</v>
      </c>
      <c r="D38" s="18">
        <v>0</v>
      </c>
      <c r="E38" s="18">
        <v>0</v>
      </c>
      <c r="F38" s="18">
        <v>294.61</v>
      </c>
      <c r="G38" s="18">
        <v>294.61</v>
      </c>
      <c r="H38" s="18">
        <v>0</v>
      </c>
      <c r="I38" s="18">
        <v>0</v>
      </c>
      <c r="J38" s="18">
        <v>191.01</v>
      </c>
      <c r="K38" s="18">
        <v>191.01</v>
      </c>
      <c r="L38" s="18">
        <f t="shared" si="0"/>
        <v>64.834866433590165</v>
      </c>
      <c r="M38" s="18">
        <v>0</v>
      </c>
      <c r="N38" s="18">
        <f t="shared" si="2"/>
        <v>191.01</v>
      </c>
      <c r="O38" s="18">
        <f t="shared" si="1"/>
        <v>64.834866433590165</v>
      </c>
    </row>
    <row r="39" spans="1:15">
      <c r="A39" s="8">
        <v>26</v>
      </c>
      <c r="B39" s="8" t="s">
        <v>41</v>
      </c>
      <c r="C39" s="8">
        <v>14</v>
      </c>
      <c r="D39" s="18">
        <v>96.04</v>
      </c>
      <c r="E39" s="18">
        <v>231.13</v>
      </c>
      <c r="F39" s="18">
        <v>1346.87</v>
      </c>
      <c r="G39" s="18">
        <v>1674.04</v>
      </c>
      <c r="H39" s="18">
        <v>78.069999999999993</v>
      </c>
      <c r="I39" s="18">
        <v>62.69</v>
      </c>
      <c r="J39" s="18">
        <v>1278.99</v>
      </c>
      <c r="K39" s="18">
        <v>1419.75</v>
      </c>
      <c r="L39" s="18">
        <f t="shared" si="0"/>
        <v>84.809801438436367</v>
      </c>
      <c r="M39" s="18">
        <v>0</v>
      </c>
      <c r="N39" s="18">
        <f t="shared" si="2"/>
        <v>1419.75</v>
      </c>
      <c r="O39" s="18">
        <f t="shared" si="1"/>
        <v>84.809801438436367</v>
      </c>
    </row>
    <row r="40" spans="1:15">
      <c r="A40" s="8">
        <v>27</v>
      </c>
      <c r="B40" s="8" t="s">
        <v>42</v>
      </c>
      <c r="C40" s="8">
        <v>16</v>
      </c>
      <c r="D40" s="18">
        <v>0</v>
      </c>
      <c r="E40" s="18">
        <v>104.62</v>
      </c>
      <c r="F40" s="18">
        <v>1555.08</v>
      </c>
      <c r="G40" s="18">
        <v>1659.7</v>
      </c>
      <c r="H40" s="18">
        <v>0</v>
      </c>
      <c r="I40" s="18">
        <v>103.69</v>
      </c>
      <c r="J40" s="18">
        <v>1077.76</v>
      </c>
      <c r="K40" s="18">
        <v>1181.45</v>
      </c>
      <c r="L40" s="18">
        <f t="shared" si="0"/>
        <v>71.184551424956325</v>
      </c>
      <c r="M40" s="18">
        <v>0</v>
      </c>
      <c r="N40" s="18">
        <f t="shared" si="2"/>
        <v>1181.45</v>
      </c>
      <c r="O40" s="18">
        <f t="shared" si="1"/>
        <v>71.184551424956325</v>
      </c>
    </row>
    <row r="41" spans="1:15">
      <c r="A41" s="8">
        <v>28</v>
      </c>
      <c r="B41" s="8" t="s">
        <v>43</v>
      </c>
      <c r="C41" s="8">
        <v>49</v>
      </c>
      <c r="D41" s="18">
        <v>15.52</v>
      </c>
      <c r="E41" s="18">
        <v>758.33</v>
      </c>
      <c r="F41" s="18">
        <v>1374.54</v>
      </c>
      <c r="G41" s="18">
        <v>2148.39</v>
      </c>
      <c r="H41" s="18">
        <v>24.91</v>
      </c>
      <c r="I41" s="18">
        <v>326.95999999999998</v>
      </c>
      <c r="J41" s="18">
        <v>282.36</v>
      </c>
      <c r="K41" s="18">
        <v>634.23</v>
      </c>
      <c r="L41" s="18">
        <f t="shared" si="0"/>
        <v>29.5211763227347</v>
      </c>
      <c r="M41" s="18">
        <v>0</v>
      </c>
      <c r="N41" s="18">
        <f t="shared" si="2"/>
        <v>634.23</v>
      </c>
      <c r="O41" s="18">
        <f t="shared" si="1"/>
        <v>29.5211763227347</v>
      </c>
    </row>
    <row r="42" spans="1:15">
      <c r="A42" s="8">
        <v>29</v>
      </c>
      <c r="B42" s="8" t="s">
        <v>44</v>
      </c>
      <c r="C42" s="8">
        <v>11</v>
      </c>
      <c r="D42" s="18">
        <v>0</v>
      </c>
      <c r="E42" s="18">
        <v>0</v>
      </c>
      <c r="F42" s="18">
        <v>1430.19</v>
      </c>
      <c r="G42" s="18">
        <v>1430.19</v>
      </c>
      <c r="H42" s="18">
        <v>0</v>
      </c>
      <c r="I42" s="18">
        <v>0</v>
      </c>
      <c r="J42" s="18">
        <v>794.69</v>
      </c>
      <c r="K42" s="18">
        <v>794.69</v>
      </c>
      <c r="L42" s="18">
        <f t="shared" si="0"/>
        <v>55.565344464721477</v>
      </c>
      <c r="M42" s="18">
        <v>0</v>
      </c>
      <c r="N42" s="18">
        <f t="shared" si="2"/>
        <v>794.69</v>
      </c>
      <c r="O42" s="18">
        <f t="shared" si="1"/>
        <v>55.565344464721477</v>
      </c>
    </row>
    <row r="43" spans="1:15">
      <c r="A43" s="8">
        <v>30</v>
      </c>
      <c r="B43" s="8" t="s">
        <v>45</v>
      </c>
      <c r="C43" s="8">
        <v>2</v>
      </c>
      <c r="D43" s="18">
        <v>0</v>
      </c>
      <c r="E43" s="18">
        <v>0</v>
      </c>
      <c r="F43" s="18">
        <v>406.58</v>
      </c>
      <c r="G43" s="18">
        <v>406.58</v>
      </c>
      <c r="H43" s="18">
        <v>0</v>
      </c>
      <c r="I43" s="18">
        <v>0</v>
      </c>
      <c r="J43" s="18">
        <v>50</v>
      </c>
      <c r="K43" s="18">
        <v>50</v>
      </c>
      <c r="L43" s="18">
        <f t="shared" si="0"/>
        <v>12.297702789118993</v>
      </c>
      <c r="M43" s="18">
        <v>72.67</v>
      </c>
      <c r="N43" s="18">
        <f t="shared" si="2"/>
        <v>122.67</v>
      </c>
      <c r="O43" s="18">
        <f t="shared" si="1"/>
        <v>30.171184022824537</v>
      </c>
    </row>
    <row r="44" spans="1:15" s="7" customFormat="1">
      <c r="A44" s="9"/>
      <c r="B44" s="9" t="s">
        <v>46</v>
      </c>
      <c r="C44" s="9">
        <v>504</v>
      </c>
      <c r="D44" s="15">
        <v>3919.94</v>
      </c>
      <c r="E44" s="15">
        <v>10210.57</v>
      </c>
      <c r="F44" s="15">
        <v>35154.559999999998</v>
      </c>
      <c r="G44" s="15">
        <v>49285.07</v>
      </c>
      <c r="H44" s="15">
        <v>3642.76</v>
      </c>
      <c r="I44" s="15">
        <v>6226.27</v>
      </c>
      <c r="J44" s="15">
        <v>30131.77</v>
      </c>
      <c r="K44" s="15">
        <v>40000.800000000003</v>
      </c>
      <c r="L44" s="15">
        <f t="shared" si="0"/>
        <v>81.162104466930856</v>
      </c>
      <c r="M44" s="15">
        <f>SUM(M29:M43)</f>
        <v>72.67</v>
      </c>
      <c r="N44" s="15">
        <f t="shared" si="2"/>
        <v>40073.47</v>
      </c>
      <c r="O44" s="15">
        <f t="shared" si="1"/>
        <v>81.309552771255071</v>
      </c>
    </row>
    <row r="45" spans="1:15">
      <c r="A45" s="8">
        <v>31</v>
      </c>
      <c r="B45" s="8" t="s">
        <v>47</v>
      </c>
      <c r="C45" s="8">
        <v>6</v>
      </c>
      <c r="D45" s="18">
        <v>0</v>
      </c>
      <c r="E45" s="18">
        <v>18.77</v>
      </c>
      <c r="F45" s="18">
        <v>642.27</v>
      </c>
      <c r="G45" s="18">
        <v>661.04</v>
      </c>
      <c r="H45" s="18">
        <v>0</v>
      </c>
      <c r="I45" s="18">
        <v>25.95</v>
      </c>
      <c r="J45" s="18">
        <v>147.34</v>
      </c>
      <c r="K45" s="18">
        <v>173.29</v>
      </c>
      <c r="L45" s="18">
        <f t="shared" si="0"/>
        <v>26.214752511194483</v>
      </c>
      <c r="M45" s="18">
        <v>0</v>
      </c>
      <c r="N45" s="18">
        <f t="shared" si="2"/>
        <v>173.29</v>
      </c>
      <c r="O45" s="18">
        <f t="shared" si="1"/>
        <v>26.214752511194483</v>
      </c>
    </row>
    <row r="46" spans="1:15">
      <c r="A46" s="8">
        <v>32</v>
      </c>
      <c r="B46" s="8" t="s">
        <v>48</v>
      </c>
      <c r="C46" s="8">
        <v>27</v>
      </c>
      <c r="D46" s="18">
        <v>42.44</v>
      </c>
      <c r="E46" s="18">
        <v>210.93</v>
      </c>
      <c r="F46" s="18">
        <v>1023.82</v>
      </c>
      <c r="G46" s="18">
        <v>1277.19</v>
      </c>
      <c r="H46" s="18">
        <v>30.25</v>
      </c>
      <c r="I46" s="18">
        <v>29.16</v>
      </c>
      <c r="J46" s="18">
        <v>187.19</v>
      </c>
      <c r="K46" s="18">
        <v>246.6</v>
      </c>
      <c r="L46" s="18">
        <f t="shared" si="0"/>
        <v>19.308012120357972</v>
      </c>
      <c r="M46" s="18">
        <v>0</v>
      </c>
      <c r="N46" s="18">
        <f t="shared" si="2"/>
        <v>246.6</v>
      </c>
      <c r="O46" s="18">
        <f t="shared" si="1"/>
        <v>19.308012120357972</v>
      </c>
    </row>
    <row r="47" spans="1:15">
      <c r="A47" s="8">
        <v>33</v>
      </c>
      <c r="B47" s="8" t="s">
        <v>49</v>
      </c>
      <c r="C47" s="8">
        <v>3</v>
      </c>
      <c r="D47" s="18">
        <v>0</v>
      </c>
      <c r="E47" s="18">
        <v>0</v>
      </c>
      <c r="F47" s="18">
        <v>906.86</v>
      </c>
      <c r="G47" s="18">
        <v>906.86</v>
      </c>
      <c r="H47" s="18">
        <v>0</v>
      </c>
      <c r="I47" s="18">
        <v>0</v>
      </c>
      <c r="J47" s="18">
        <v>168.67</v>
      </c>
      <c r="K47" s="18">
        <v>168.67</v>
      </c>
      <c r="L47" s="18">
        <f t="shared" si="0"/>
        <v>18.599342787199788</v>
      </c>
      <c r="M47" s="18">
        <v>0</v>
      </c>
      <c r="N47" s="18">
        <f t="shared" si="2"/>
        <v>168.67</v>
      </c>
      <c r="O47" s="18">
        <f t="shared" si="1"/>
        <v>18.599342787199788</v>
      </c>
    </row>
    <row r="48" spans="1:15">
      <c r="A48" s="8">
        <v>34</v>
      </c>
      <c r="B48" s="8" t="s">
        <v>50</v>
      </c>
      <c r="C48" s="8">
        <v>3</v>
      </c>
      <c r="D48" s="18">
        <v>0</v>
      </c>
      <c r="E48" s="18">
        <v>0</v>
      </c>
      <c r="F48" s="18">
        <v>173.95</v>
      </c>
      <c r="G48" s="18">
        <v>173.95</v>
      </c>
      <c r="H48" s="18">
        <v>0</v>
      </c>
      <c r="I48" s="18">
        <v>0</v>
      </c>
      <c r="J48" s="18">
        <v>38.08</v>
      </c>
      <c r="K48" s="18">
        <v>38.08</v>
      </c>
      <c r="L48" s="18">
        <f t="shared" si="0"/>
        <v>21.891348088531188</v>
      </c>
      <c r="M48" s="18">
        <v>0</v>
      </c>
      <c r="N48" s="18">
        <f t="shared" si="2"/>
        <v>38.08</v>
      </c>
      <c r="O48" s="18">
        <f t="shared" si="1"/>
        <v>21.891348088531188</v>
      </c>
    </row>
    <row r="49" spans="1:15">
      <c r="A49" s="8">
        <v>35</v>
      </c>
      <c r="B49" s="8" t="s">
        <v>51</v>
      </c>
      <c r="C49" s="8">
        <v>2</v>
      </c>
      <c r="D49" s="18">
        <v>0</v>
      </c>
      <c r="E49" s="18">
        <v>0</v>
      </c>
      <c r="F49" s="18">
        <v>68.180000000000007</v>
      </c>
      <c r="G49" s="18">
        <v>68.180000000000007</v>
      </c>
      <c r="H49" s="18">
        <v>0</v>
      </c>
      <c r="I49" s="18">
        <v>0</v>
      </c>
      <c r="J49" s="18">
        <v>112.77</v>
      </c>
      <c r="K49" s="18">
        <v>112.77</v>
      </c>
      <c r="L49" s="18">
        <f t="shared" si="0"/>
        <v>165.40041067761803</v>
      </c>
      <c r="M49" s="18">
        <v>0</v>
      </c>
      <c r="N49" s="18">
        <f t="shared" si="2"/>
        <v>112.77</v>
      </c>
      <c r="O49" s="18">
        <f t="shared" si="1"/>
        <v>165.40041067761803</v>
      </c>
    </row>
    <row r="50" spans="1:15" s="7" customFormat="1">
      <c r="A50" s="9"/>
      <c r="B50" s="9" t="s">
        <v>52</v>
      </c>
      <c r="C50" s="9">
        <v>41</v>
      </c>
      <c r="D50" s="15">
        <v>42.44</v>
      </c>
      <c r="E50" s="15">
        <v>229.7</v>
      </c>
      <c r="F50" s="15">
        <v>2815.08</v>
      </c>
      <c r="G50" s="15">
        <v>3087.22</v>
      </c>
      <c r="H50" s="15">
        <v>30.25</v>
      </c>
      <c r="I50" s="15">
        <v>55.11</v>
      </c>
      <c r="J50" s="15">
        <v>654.04999999999995</v>
      </c>
      <c r="K50" s="15">
        <v>739.41</v>
      </c>
      <c r="L50" s="15">
        <f t="shared" si="0"/>
        <v>23.950674069227333</v>
      </c>
      <c r="M50" s="15">
        <v>0</v>
      </c>
      <c r="N50" s="15">
        <f t="shared" si="2"/>
        <v>739.41</v>
      </c>
      <c r="O50" s="15">
        <f t="shared" si="1"/>
        <v>23.950674069227333</v>
      </c>
    </row>
    <row r="51" spans="1:15" s="7" customFormat="1">
      <c r="A51" s="12"/>
      <c r="B51" s="13" t="s">
        <v>53</v>
      </c>
      <c r="C51" s="13">
        <f>C28+C44+C50</f>
        <v>2607</v>
      </c>
      <c r="D51" s="14">
        <f>D28+D44+D50</f>
        <v>58318.280000000006</v>
      </c>
      <c r="E51" s="14">
        <f>E28+E44+E50</f>
        <v>48572.39</v>
      </c>
      <c r="F51" s="14">
        <f>F28+F44+F50</f>
        <v>132552.76999999999</v>
      </c>
      <c r="G51" s="14">
        <f>G50+G44+G28</f>
        <v>239443.44000000003</v>
      </c>
      <c r="H51" s="14">
        <f>H28+H44+H50</f>
        <v>22979.199999999997</v>
      </c>
      <c r="I51" s="14">
        <f>I28+I44+I50</f>
        <v>24859.59</v>
      </c>
      <c r="J51" s="14">
        <f>J28+J44+J50</f>
        <v>68952.88</v>
      </c>
      <c r="K51" s="14">
        <f>K28+K44+K50</f>
        <v>116791.67000000001</v>
      </c>
      <c r="L51" s="14">
        <f t="shared" ref="L51:L53" si="3">K51/G51*100</f>
        <v>48.776308091798214</v>
      </c>
      <c r="M51" s="14">
        <f>M50+M44+M28</f>
        <v>9757.0300000000007</v>
      </c>
      <c r="N51" s="14">
        <f>K51+M51</f>
        <v>126548.70000000001</v>
      </c>
      <c r="O51" s="14">
        <f t="shared" ref="O51" si="4">N51/G51*100</f>
        <v>52.851186902426726</v>
      </c>
    </row>
    <row r="52" spans="1:15">
      <c r="A52" s="8"/>
      <c r="B52" s="13" t="s">
        <v>61</v>
      </c>
      <c r="C52" s="9"/>
      <c r="D52" s="15"/>
      <c r="E52" s="15"/>
      <c r="F52" s="15"/>
      <c r="G52" s="15"/>
      <c r="H52" s="15"/>
      <c r="I52" s="15"/>
      <c r="J52" s="15"/>
      <c r="K52" s="15">
        <v>3363.19</v>
      </c>
      <c r="L52" s="16"/>
      <c r="M52" s="15"/>
      <c r="N52" s="15">
        <f t="shared" ref="N52" si="5">K52+M52</f>
        <v>3363.19</v>
      </c>
      <c r="O52" s="14"/>
    </row>
    <row r="53" spans="1:15">
      <c r="A53" s="17"/>
      <c r="B53" s="13" t="s">
        <v>62</v>
      </c>
      <c r="C53" s="13">
        <f>C51+C52</f>
        <v>2607</v>
      </c>
      <c r="D53" s="14">
        <f t="shared" ref="D53:K53" si="6">D51+D52</f>
        <v>58318.280000000006</v>
      </c>
      <c r="E53" s="14">
        <f t="shared" si="6"/>
        <v>48572.39</v>
      </c>
      <c r="F53" s="14">
        <f>F51+F52</f>
        <v>132552.76999999999</v>
      </c>
      <c r="G53" s="14">
        <f t="shared" si="6"/>
        <v>239443.44000000003</v>
      </c>
      <c r="H53" s="14">
        <f t="shared" si="6"/>
        <v>22979.199999999997</v>
      </c>
      <c r="I53" s="14">
        <f t="shared" si="6"/>
        <v>24859.59</v>
      </c>
      <c r="J53" s="14">
        <f t="shared" si="6"/>
        <v>68952.88</v>
      </c>
      <c r="K53" s="14">
        <f t="shared" si="6"/>
        <v>120154.86000000002</v>
      </c>
      <c r="L53" s="14">
        <f t="shared" si="3"/>
        <v>50.18089449433235</v>
      </c>
      <c r="M53" s="14">
        <f t="shared" ref="M53:N53" si="7">M51+M52</f>
        <v>9757.0300000000007</v>
      </c>
      <c r="N53" s="14">
        <f t="shared" si="7"/>
        <v>129911.89000000001</v>
      </c>
      <c r="O53" s="14">
        <f>N53/G53*100</f>
        <v>54.255773304960876</v>
      </c>
    </row>
  </sheetData>
  <mergeCells count="11">
    <mergeCell ref="N1:O1"/>
    <mergeCell ref="A3:O3"/>
    <mergeCell ref="B4:O4"/>
    <mergeCell ref="L6:L7"/>
    <mergeCell ref="M6:M7"/>
    <mergeCell ref="N6:N7"/>
    <mergeCell ref="O6:O7"/>
    <mergeCell ref="D6:G6"/>
    <mergeCell ref="H6:K6"/>
    <mergeCell ref="B1:L1"/>
    <mergeCell ref="B2:L2"/>
  </mergeCells>
  <printOptions horizontalCentered="1" verticalCentered="1"/>
  <pageMargins left="0.55118110236220497" right="0.31496062992126" top="0.118110236220472" bottom="0.118110236220472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CDRatio</vt:lpstr>
    </vt:vector>
  </TitlesOfParts>
  <Company>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sbi</cp:lastModifiedBy>
  <cp:lastPrinted>2025-04-29T07:50:06Z</cp:lastPrinted>
  <dcterms:created xsi:type="dcterms:W3CDTF">2013-06-28T06:52:05Z</dcterms:created>
  <dcterms:modified xsi:type="dcterms:W3CDTF">2025-07-08T11:13:34Z</dcterms:modified>
</cp:coreProperties>
</file>